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https://d.docs.live.net/95e8536ab5ea7617/Documents/ACB/masse centrage/"/>
    </mc:Choice>
  </mc:AlternateContent>
  <xr:revisionPtr revIDLastSave="0" documentId="13_ncr:40009_{0BF111BD-6880-4AAB-BBFD-41189A79EC3F}" xr6:coauthVersionLast="47" xr6:coauthVersionMax="47" xr10:uidLastSave="{00000000-0000-0000-0000-000000000000}"/>
  <bookViews>
    <workbookView xWindow="-120" yWindow="-120" windowWidth="29040" windowHeight="16440"/>
  </bookViews>
  <sheets>
    <sheet name="Feuil1" sheetId="1" r:id="rId1"/>
    <sheet name="Feuil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8" i="1" l="1"/>
  <c r="E18" i="1"/>
  <c r="E16" i="1"/>
  <c r="G16" i="1" s="1"/>
  <c r="G15" i="1"/>
  <c r="G14" i="1"/>
  <c r="G13" i="1"/>
  <c r="G12" i="1"/>
  <c r="G11" i="1"/>
  <c r="G10" i="1"/>
  <c r="G18" i="1" l="1"/>
  <c r="G17" i="1"/>
  <c r="F17" i="1" s="1"/>
  <c r="E17" i="1"/>
  <c r="E19" i="1" s="1"/>
  <c r="G19" i="1" l="1"/>
  <c r="F19" i="1" s="1"/>
</calcChain>
</file>

<file path=xl/sharedStrings.xml><?xml version="1.0" encoding="utf-8"?>
<sst xmlns="http://schemas.openxmlformats.org/spreadsheetml/2006/main" count="19" uniqueCount="19">
  <si>
    <t>PILOTE</t>
  </si>
  <si>
    <t>SOUTE</t>
  </si>
  <si>
    <t>CARBURANT</t>
  </si>
  <si>
    <t>DELESTAGE PREVU</t>
  </si>
  <si>
    <t>DECOLLAGE</t>
  </si>
  <si>
    <t>Moment</t>
  </si>
  <si>
    <t>AVION A VIDE</t>
  </si>
  <si>
    <t>Quantité (L)</t>
  </si>
  <si>
    <t>Masse (kg)</t>
  </si>
  <si>
    <t>Levier (m)</t>
  </si>
  <si>
    <t>ATTERRISSAGE</t>
  </si>
  <si>
    <t xml:space="preserve">                   REMPLIR LES CELLULES DE COULEUR</t>
  </si>
  <si>
    <t>PAX AVANT</t>
  </si>
  <si>
    <t>PAX ARR 1</t>
  </si>
  <si>
    <t>PAX ARR 2</t>
  </si>
  <si>
    <t xml:space="preserve">       ATTENTION SEULE LA FICHE DE PESEE DE L'AVION DOIT FAIRE REFERENCE POUR LA PREPARATION DES VOLS</t>
  </si>
  <si>
    <t>MASSE ET CENTRAGE F-BVOL</t>
  </si>
  <si>
    <t>OL</t>
  </si>
  <si>
    <t>RAPPEL: Masse maximum du F-BVOL = 1111 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</si>
</sst>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9" formatCode="0.000"/>
  </numFmts>
  <fonts count="10" x14ac:knownFonts="1">
    <font>
      <sz val="10"/>
      <name val="Arial"/>
    </font>
    <font>
      <sz val="14"/>
      <name val="Arial"/>
      <family val="2"/>
    </font>
    <font>
      <sz val="14"/>
      <color indexed="22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22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2" xfId="0" applyBorder="1"/>
    <xf numFmtId="0" fontId="1" fillId="0" borderId="3" xfId="0" applyFont="1" applyBorder="1"/>
    <xf numFmtId="0" fontId="2" fillId="2" borderId="4" xfId="0" applyFont="1" applyFill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 applyAlignment="1">
      <alignment horizontal="center"/>
    </xf>
    <xf numFmtId="0" fontId="1" fillId="0" borderId="7" xfId="0" applyFont="1" applyBorder="1"/>
    <xf numFmtId="0" fontId="2" fillId="2" borderId="8" xfId="0" applyFont="1" applyFill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3" fillId="3" borderId="10" xfId="0" applyFont="1" applyFill="1" applyBorder="1" applyAlignment="1" applyProtection="1">
      <alignment horizontal="center"/>
      <protection locked="0"/>
    </xf>
    <xf numFmtId="0" fontId="3" fillId="3" borderId="11" xfId="0" applyFont="1" applyFill="1" applyBorder="1" applyAlignment="1" applyProtection="1">
      <alignment horizontal="center"/>
      <protection locked="0"/>
    </xf>
    <xf numFmtId="0" fontId="3" fillId="3" borderId="12" xfId="0" applyFont="1" applyFill="1" applyBorder="1" applyAlignment="1" applyProtection="1">
      <alignment horizontal="center"/>
      <protection locked="0"/>
    </xf>
    <xf numFmtId="0" fontId="3" fillId="3" borderId="13" xfId="0" applyFont="1" applyFill="1" applyBorder="1" applyAlignment="1" applyProtection="1">
      <alignment horizontal="center"/>
      <protection locked="0"/>
    </xf>
    <xf numFmtId="0" fontId="0" fillId="4" borderId="1" xfId="0" applyFill="1" applyBorder="1"/>
    <xf numFmtId="0" fontId="7" fillId="0" borderId="21" xfId="0" applyFont="1" applyBorder="1"/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169" fontId="7" fillId="0" borderId="1" xfId="0" applyNumberFormat="1" applyFont="1" applyBorder="1" applyAlignment="1">
      <alignment horizontal="center"/>
    </xf>
    <xf numFmtId="169" fontId="1" fillId="0" borderId="24" xfId="0" applyNumberFormat="1" applyFont="1" applyBorder="1" applyAlignment="1">
      <alignment horizontal="center"/>
    </xf>
    <xf numFmtId="169" fontId="7" fillId="0" borderId="25" xfId="0" applyNumberFormat="1" applyFont="1" applyBorder="1" applyAlignment="1">
      <alignment horizontal="center"/>
    </xf>
    <xf numFmtId="169" fontId="7" fillId="0" borderId="23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5" borderId="26" xfId="0" applyFont="1" applyFill="1" applyBorder="1"/>
    <xf numFmtId="0" fontId="3" fillId="5" borderId="27" xfId="0" applyFont="1" applyFill="1" applyBorder="1" applyAlignment="1">
      <alignment horizontal="center"/>
    </xf>
    <xf numFmtId="169" fontId="3" fillId="5" borderId="28" xfId="0" applyNumberFormat="1" applyFont="1" applyFill="1" applyBorder="1" applyAlignment="1">
      <alignment horizontal="center"/>
    </xf>
    <xf numFmtId="0" fontId="7" fillId="5" borderId="29" xfId="0" applyFont="1" applyFill="1" applyBorder="1" applyAlignment="1">
      <alignment horizontal="center"/>
    </xf>
    <xf numFmtId="0" fontId="7" fillId="5" borderId="30" xfId="0" applyFont="1" applyFill="1" applyBorder="1" applyAlignment="1">
      <alignment horizontal="center"/>
    </xf>
    <xf numFmtId="0" fontId="0" fillId="6" borderId="14" xfId="0" applyFill="1" applyBorder="1"/>
    <xf numFmtId="0" fontId="0" fillId="6" borderId="15" xfId="0" applyFill="1" applyBorder="1"/>
    <xf numFmtId="0" fontId="0" fillId="6" borderId="16" xfId="0" applyFill="1" applyBorder="1"/>
    <xf numFmtId="0" fontId="0" fillId="6" borderId="5" xfId="0" applyFill="1" applyBorder="1"/>
    <xf numFmtId="0" fontId="0" fillId="6" borderId="0" xfId="0" applyFill="1" applyBorder="1"/>
    <xf numFmtId="0" fontId="0" fillId="6" borderId="17" xfId="0" applyFill="1" applyBorder="1"/>
    <xf numFmtId="0" fontId="0" fillId="6" borderId="19" xfId="0" applyFill="1" applyBorder="1"/>
    <xf numFmtId="0" fontId="0" fillId="6" borderId="20" xfId="0" applyFill="1" applyBorder="1"/>
    <xf numFmtId="0" fontId="0" fillId="6" borderId="18" xfId="0" applyFill="1" applyBorder="1"/>
    <xf numFmtId="0" fontId="5" fillId="6" borderId="0" xfId="0" applyFont="1" applyFill="1" applyBorder="1"/>
    <xf numFmtId="0" fontId="5" fillId="6" borderId="0" xfId="0" applyFont="1" applyFill="1" applyBorder="1" applyAlignment="1">
      <alignment horizontal="center"/>
    </xf>
    <xf numFmtId="0" fontId="6" fillId="6" borderId="0" xfId="0" applyFont="1" applyFill="1" applyBorder="1"/>
    <xf numFmtId="0" fontId="5" fillId="7" borderId="31" xfId="0" applyFont="1" applyFill="1" applyBorder="1" applyAlignment="1">
      <alignment horizontal="center"/>
    </xf>
    <xf numFmtId="0" fontId="5" fillId="7" borderId="32" xfId="0" applyFont="1" applyFill="1" applyBorder="1" applyAlignment="1">
      <alignment horizontal="center"/>
    </xf>
    <xf numFmtId="0" fontId="5" fillId="7" borderId="33" xfId="0" applyFont="1" applyFill="1" applyBorder="1" applyAlignment="1">
      <alignment horizontal="center"/>
    </xf>
    <xf numFmtId="0" fontId="9" fillId="6" borderId="0" xfId="0" applyFont="1" applyFill="1" applyBorder="1" applyAlignment="1">
      <alignment horizontal="center"/>
    </xf>
    <xf numFmtId="0" fontId="8" fillId="6" borderId="5" xfId="0" applyFont="1" applyFill="1" applyBorder="1" applyAlignment="1">
      <alignment horizontal="center"/>
    </xf>
    <xf numFmtId="0" fontId="8" fillId="6" borderId="0" xfId="0" applyFont="1" applyFill="1" applyBorder="1" applyAlignment="1">
      <alignment horizontal="center"/>
    </xf>
    <xf numFmtId="0" fontId="8" fillId="6" borderId="17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Limites de centrage F-BVOL</a:t>
            </a:r>
          </a:p>
        </c:rich>
      </c:tx>
      <c:layout>
        <c:manualLayout>
          <c:xMode val="edge"/>
          <c:yMode val="edge"/>
          <c:x val="0.30072534036693688"/>
          <c:y val="3.411526684164479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847867070413736"/>
          <c:y val="0.16631173351226616"/>
          <c:w val="0.77174100774153231"/>
          <c:h val="0.660982530625673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ysClr val="windowText" lastClr="000000"/>
              </a:solidFill>
              <a:prstDash val="solid"/>
            </a:ln>
          </c:spPr>
          <c:marker>
            <c:symbol val="diamond"/>
            <c:size val="2"/>
            <c:spPr>
              <a:noFill/>
              <a:ln>
                <a:solidFill>
                  <a:sysClr val="windowText" lastClr="000000"/>
                </a:solidFill>
                <a:prstDash val="solid"/>
              </a:ln>
            </c:spPr>
          </c:marker>
          <c:xVal>
            <c:numRef>
              <c:f>Feuil2!$B$2:$B$6</c:f>
              <c:numCache>
                <c:formatCode>General</c:formatCode>
                <c:ptCount val="5"/>
                <c:pt idx="0">
                  <c:v>2.08</c:v>
                </c:pt>
                <c:pt idx="1">
                  <c:v>2.08</c:v>
                </c:pt>
                <c:pt idx="2">
                  <c:v>2.2200000000000002</c:v>
                </c:pt>
                <c:pt idx="3">
                  <c:v>2.36</c:v>
                </c:pt>
                <c:pt idx="4">
                  <c:v>2.36</c:v>
                </c:pt>
              </c:numCache>
            </c:numRef>
          </c:xVal>
          <c:yVal>
            <c:numRef>
              <c:f>Feuil2!$C$2:$C$6</c:f>
              <c:numCache>
                <c:formatCode>General</c:formatCode>
                <c:ptCount val="5"/>
                <c:pt idx="0">
                  <c:v>680</c:v>
                </c:pt>
                <c:pt idx="1">
                  <c:v>930</c:v>
                </c:pt>
                <c:pt idx="2">
                  <c:v>1111</c:v>
                </c:pt>
                <c:pt idx="3">
                  <c:v>1111</c:v>
                </c:pt>
                <c:pt idx="4">
                  <c:v>680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787-4F29-AD71-59C6542F4BDF}"/>
            </c:ext>
          </c:extLst>
        </c:ser>
        <c:ser>
          <c:idx val="1"/>
          <c:order val="1"/>
          <c:tx>
            <c:v>D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Feuil1!$F$17</c:f>
              <c:numCache>
                <c:formatCode>0.000</c:formatCode>
                <c:ptCount val="1"/>
                <c:pt idx="0">
                  <c:v>2.2210000000000001</c:v>
                </c:pt>
              </c:numCache>
            </c:numRef>
          </c:xVal>
          <c:yVal>
            <c:numRef>
              <c:f>Feuil1!$E$17</c:f>
              <c:numCache>
                <c:formatCode>General</c:formatCode>
                <c:ptCount val="1"/>
                <c:pt idx="0">
                  <c:v>788.4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787-4F29-AD71-59C6542F4BDF}"/>
            </c:ext>
          </c:extLst>
        </c:ser>
        <c:ser>
          <c:idx val="2"/>
          <c:order val="2"/>
          <c:tx>
            <c:v>A</c:v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Feuil1!$F$19</c:f>
              <c:numCache>
                <c:formatCode>0.000</c:formatCode>
                <c:ptCount val="1"/>
                <c:pt idx="0">
                  <c:v>2.214</c:v>
                </c:pt>
              </c:numCache>
            </c:numRef>
          </c:xVal>
          <c:yVal>
            <c:numRef>
              <c:f>Feuil1!$E$19</c:f>
              <c:numCache>
                <c:formatCode>General</c:formatCode>
                <c:ptCount val="1"/>
                <c:pt idx="0">
                  <c:v>763.19999999999993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6787-4F29-AD71-59C6542F4B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21223871"/>
        <c:axId val="1"/>
      </c:scatterChart>
      <c:valAx>
        <c:axId val="2121223871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Distance du  CG au point de référence (m)</a:t>
                </a:r>
              </a:p>
            </c:rich>
          </c:tx>
          <c:layout>
            <c:manualLayout>
              <c:xMode val="edge"/>
              <c:yMode val="edge"/>
              <c:x val="0.28079783130556957"/>
              <c:y val="0.9019212051618548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"/>
        <c:crosses val="autoZero"/>
        <c:crossBetween val="midCat"/>
      </c:valAx>
      <c:valAx>
        <c:axId val="1"/>
        <c:scaling>
          <c:orientation val="minMax"/>
          <c:max val="1200"/>
          <c:min val="68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Masse  (Kg)</a:t>
                </a:r>
              </a:p>
            </c:rich>
          </c:tx>
          <c:layout>
            <c:manualLayout>
              <c:xMode val="edge"/>
              <c:yMode val="edge"/>
              <c:x val="3.4420352628335253E-2"/>
              <c:y val="0.4029863845144356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2121223871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504825</xdr:colOff>
      <xdr:row>19</xdr:row>
      <xdr:rowOff>19050</xdr:rowOff>
    </xdr:from>
    <xdr:to>
      <xdr:col>7</xdr:col>
      <xdr:colOff>0</xdr:colOff>
      <xdr:row>41</xdr:row>
      <xdr:rowOff>114300</xdr:rowOff>
    </xdr:to>
    <xdr:graphicFrame macro="">
      <xdr:nvGraphicFramePr>
        <xdr:cNvPr id="1067" name="Graphique 1">
          <a:extLst>
            <a:ext uri="{FF2B5EF4-FFF2-40B4-BE49-F238E27FC236}">
              <a16:creationId xmlns:a16="http://schemas.microsoft.com/office/drawing/2014/main" id="{8CC8ED61-5233-0D4C-2197-672FC147C8C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6</xdr:col>
      <xdr:colOff>600075</xdr:colOff>
      <xdr:row>1</xdr:row>
      <xdr:rowOff>123825</xdr:rowOff>
    </xdr:from>
    <xdr:to>
      <xdr:col>7</xdr:col>
      <xdr:colOff>400050</xdr:colOff>
      <xdr:row>4</xdr:row>
      <xdr:rowOff>209550</xdr:rowOff>
    </xdr:to>
    <xdr:pic>
      <xdr:nvPicPr>
        <xdr:cNvPr id="1068" name="Image 6" descr="Aéroclub CRNA EST">
          <a:extLst>
            <a:ext uri="{FF2B5EF4-FFF2-40B4-BE49-F238E27FC236}">
              <a16:creationId xmlns:a16="http://schemas.microsoft.com/office/drawing/2014/main" id="{81B8EE49-4710-5645-F723-D3771818D5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82675" y="295275"/>
          <a:ext cx="78105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46"/>
  <sheetViews>
    <sheetView tabSelected="1" workbookViewId="0">
      <selection activeCell="F6" sqref="F6"/>
    </sheetView>
  </sheetViews>
  <sheetFormatPr baseColWidth="10" defaultRowHeight="12.75" x14ac:dyDescent="0.2"/>
  <cols>
    <col min="1" max="1" width="4.140625" customWidth="1"/>
    <col min="2" max="2" width="7.7109375" customWidth="1"/>
    <col min="3" max="3" width="28" customWidth="1"/>
    <col min="4" max="7" width="14.7109375" customWidth="1"/>
    <col min="8" max="8" width="7.7109375" customWidth="1"/>
  </cols>
  <sheetData>
    <row r="1" spans="2:8" ht="13.5" thickBot="1" x14ac:dyDescent="0.25"/>
    <row r="2" spans="2:8" x14ac:dyDescent="0.2">
      <c r="B2" s="31"/>
      <c r="C2" s="32"/>
      <c r="D2" s="32"/>
      <c r="E2" s="32"/>
      <c r="F2" s="32"/>
      <c r="G2" s="32"/>
      <c r="H2" s="33"/>
    </row>
    <row r="3" spans="2:8" ht="13.5" thickBot="1" x14ac:dyDescent="0.25">
      <c r="B3" s="34"/>
      <c r="C3" s="35"/>
      <c r="D3" s="35"/>
      <c r="E3" s="35"/>
      <c r="F3" s="35"/>
      <c r="G3" s="35"/>
      <c r="H3" s="36"/>
    </row>
    <row r="4" spans="2:8" ht="28.5" thickBot="1" x14ac:dyDescent="0.45">
      <c r="B4" s="34"/>
      <c r="C4" s="43" t="s">
        <v>16</v>
      </c>
      <c r="D4" s="44"/>
      <c r="E4" s="44"/>
      <c r="F4" s="44"/>
      <c r="G4" s="45"/>
      <c r="H4" s="36"/>
    </row>
    <row r="5" spans="2:8" ht="36" customHeight="1" x14ac:dyDescent="0.4">
      <c r="B5" s="34"/>
      <c r="C5" s="40"/>
      <c r="D5" s="35"/>
      <c r="E5" s="35"/>
      <c r="F5" s="35"/>
      <c r="G5" s="41"/>
      <c r="H5" s="36"/>
    </row>
    <row r="6" spans="2:8" ht="18.75" customHeight="1" x14ac:dyDescent="0.4">
      <c r="B6" s="34"/>
      <c r="C6" s="42" t="s">
        <v>11</v>
      </c>
      <c r="D6" s="42"/>
      <c r="E6" s="35"/>
      <c r="F6" s="14"/>
      <c r="G6" s="41"/>
      <c r="H6" s="36"/>
    </row>
    <row r="7" spans="2:8" ht="27.75" x14ac:dyDescent="0.4">
      <c r="B7" s="34"/>
      <c r="C7" s="40"/>
      <c r="D7" s="35"/>
      <c r="E7" s="35"/>
      <c r="F7" s="35"/>
      <c r="G7" s="41"/>
      <c r="H7" s="36"/>
    </row>
    <row r="8" spans="2:8" ht="13.5" thickBot="1" x14ac:dyDescent="0.25">
      <c r="B8" s="34"/>
      <c r="C8" s="35"/>
      <c r="D8" s="35"/>
      <c r="E8" s="35"/>
      <c r="F8" s="35"/>
      <c r="G8" s="35"/>
      <c r="H8" s="36"/>
    </row>
    <row r="9" spans="2:8" ht="15" x14ac:dyDescent="0.2">
      <c r="B9" s="34"/>
      <c r="C9" s="2"/>
      <c r="D9" s="15" t="s">
        <v>7</v>
      </c>
      <c r="E9" s="16" t="s">
        <v>8</v>
      </c>
      <c r="F9" s="16" t="s">
        <v>9</v>
      </c>
      <c r="G9" s="17" t="s">
        <v>5</v>
      </c>
      <c r="H9" s="36"/>
    </row>
    <row r="10" spans="2:8" ht="18.75" thickBot="1" x14ac:dyDescent="0.3">
      <c r="B10" s="34"/>
      <c r="C10" s="3" t="s">
        <v>6</v>
      </c>
      <c r="D10" s="1"/>
      <c r="E10" s="18">
        <v>680.4</v>
      </c>
      <c r="F10" s="19">
        <v>2.19</v>
      </c>
      <c r="G10" s="9">
        <f t="shared" ref="G10:G16" si="0">E10*F10</f>
        <v>1490.076</v>
      </c>
      <c r="H10" s="36"/>
    </row>
    <row r="11" spans="2:8" ht="18" x14ac:dyDescent="0.25">
      <c r="B11" s="34"/>
      <c r="C11" s="3" t="s">
        <v>0</v>
      </c>
      <c r="D11" s="4"/>
      <c r="E11" s="10">
        <v>0</v>
      </c>
      <c r="F11" s="21">
        <v>2.0449999999999999</v>
      </c>
      <c r="G11" s="9">
        <f t="shared" si="0"/>
        <v>0</v>
      </c>
      <c r="H11" s="36"/>
    </row>
    <row r="12" spans="2:8" ht="18" x14ac:dyDescent="0.25">
      <c r="B12" s="34"/>
      <c r="C12" s="3" t="s">
        <v>12</v>
      </c>
      <c r="D12" s="4"/>
      <c r="E12" s="11">
        <v>0</v>
      </c>
      <c r="F12" s="21">
        <v>2.0449999999999999</v>
      </c>
      <c r="G12" s="9">
        <f t="shared" si="0"/>
        <v>0</v>
      </c>
      <c r="H12" s="36"/>
    </row>
    <row r="13" spans="2:8" ht="18" x14ac:dyDescent="0.25">
      <c r="B13" s="34"/>
      <c r="C13" s="3" t="s">
        <v>13</v>
      </c>
      <c r="D13" s="4"/>
      <c r="E13" s="11">
        <v>0</v>
      </c>
      <c r="F13" s="21">
        <v>3</v>
      </c>
      <c r="G13" s="9">
        <f t="shared" si="0"/>
        <v>0</v>
      </c>
      <c r="H13" s="36"/>
    </row>
    <row r="14" spans="2:8" ht="18" x14ac:dyDescent="0.25">
      <c r="B14" s="34"/>
      <c r="C14" s="3" t="s">
        <v>14</v>
      </c>
      <c r="D14" s="4"/>
      <c r="E14" s="11">
        <v>0</v>
      </c>
      <c r="F14" s="21">
        <v>3</v>
      </c>
      <c r="G14" s="9">
        <f t="shared" si="0"/>
        <v>0</v>
      </c>
      <c r="H14" s="36"/>
    </row>
    <row r="15" spans="2:8" ht="18.75" thickBot="1" x14ac:dyDescent="0.3">
      <c r="B15" s="34"/>
      <c r="C15" s="3" t="s">
        <v>1</v>
      </c>
      <c r="D15" s="8"/>
      <c r="E15" s="12">
        <v>0</v>
      </c>
      <c r="F15" s="21">
        <v>3.62</v>
      </c>
      <c r="G15" s="9">
        <f t="shared" si="0"/>
        <v>0</v>
      </c>
      <c r="H15" s="36"/>
    </row>
    <row r="16" spans="2:8" ht="18.75" thickBot="1" x14ac:dyDescent="0.3">
      <c r="B16" s="34"/>
      <c r="C16" s="7" t="s">
        <v>2</v>
      </c>
      <c r="D16" s="13">
        <v>150</v>
      </c>
      <c r="E16" s="6">
        <f>D16*0.72</f>
        <v>108</v>
      </c>
      <c r="F16" s="22">
        <v>2.4129999999999998</v>
      </c>
      <c r="G16" s="9">
        <f t="shared" si="0"/>
        <v>260.60399999999998</v>
      </c>
      <c r="H16" s="36"/>
    </row>
    <row r="17" spans="2:8" ht="18.75" thickBot="1" x14ac:dyDescent="0.3">
      <c r="B17" s="34"/>
      <c r="C17" s="26" t="s">
        <v>4</v>
      </c>
      <c r="D17" s="27"/>
      <c r="E17" s="27">
        <f>ROUND(SUM(E10:E16),2)</f>
        <v>788.4</v>
      </c>
      <c r="F17" s="28">
        <f>ROUND(G17/E17,3)</f>
        <v>2.2210000000000001</v>
      </c>
      <c r="G17" s="29">
        <f>ROUND(SUM(G10:G16),2)</f>
        <v>1750.68</v>
      </c>
      <c r="H17" s="36"/>
    </row>
    <row r="18" spans="2:8" ht="18.75" thickBot="1" x14ac:dyDescent="0.3">
      <c r="B18" s="34"/>
      <c r="C18" s="5" t="s">
        <v>3</v>
      </c>
      <c r="D18" s="13">
        <v>35</v>
      </c>
      <c r="E18" s="6">
        <f>-(D18*0.72)</f>
        <v>-25.2</v>
      </c>
      <c r="F18" s="20">
        <f>F16</f>
        <v>2.4129999999999998</v>
      </c>
      <c r="G18" s="9">
        <f>F18*E18</f>
        <v>-60.807599999999994</v>
      </c>
      <c r="H18" s="36"/>
    </row>
    <row r="19" spans="2:8" ht="18.75" thickBot="1" x14ac:dyDescent="0.3">
      <c r="B19" s="34"/>
      <c r="C19" s="26" t="s">
        <v>10</v>
      </c>
      <c r="D19" s="27"/>
      <c r="E19" s="27">
        <f>SUM(E17:E18)</f>
        <v>763.19999999999993</v>
      </c>
      <c r="F19" s="28">
        <f>ROUND(G19/E19,3)</f>
        <v>2.214</v>
      </c>
      <c r="G19" s="30">
        <f>G17+G18</f>
        <v>1689.8724</v>
      </c>
      <c r="H19" s="36"/>
    </row>
    <row r="20" spans="2:8" x14ac:dyDescent="0.2">
      <c r="B20" s="34"/>
      <c r="C20" s="35"/>
      <c r="D20" s="35"/>
      <c r="E20" s="35"/>
      <c r="F20" s="35"/>
      <c r="G20" s="35"/>
      <c r="H20" s="36"/>
    </row>
    <row r="21" spans="2:8" x14ac:dyDescent="0.2">
      <c r="B21" s="34"/>
      <c r="C21" s="35"/>
      <c r="D21" s="35"/>
      <c r="E21" s="35"/>
      <c r="F21" s="35"/>
      <c r="G21" s="35"/>
      <c r="H21" s="36"/>
    </row>
    <row r="22" spans="2:8" x14ac:dyDescent="0.2">
      <c r="B22" s="34"/>
      <c r="C22" s="35"/>
      <c r="D22" s="35"/>
      <c r="E22" s="35"/>
      <c r="F22" s="35"/>
      <c r="G22" s="35"/>
      <c r="H22" s="36"/>
    </row>
    <row r="23" spans="2:8" x14ac:dyDescent="0.2">
      <c r="B23" s="34"/>
      <c r="C23" s="35"/>
      <c r="D23" s="35"/>
      <c r="E23" s="35"/>
      <c r="F23" s="35"/>
      <c r="G23" s="35"/>
      <c r="H23" s="36"/>
    </row>
    <row r="24" spans="2:8" x14ac:dyDescent="0.2">
      <c r="B24" s="34"/>
      <c r="C24" s="35"/>
      <c r="D24" s="35"/>
      <c r="E24" s="35"/>
      <c r="F24" s="35"/>
      <c r="G24" s="35"/>
      <c r="H24" s="36"/>
    </row>
    <row r="25" spans="2:8" x14ac:dyDescent="0.2">
      <c r="B25" s="34"/>
      <c r="C25" s="35"/>
      <c r="D25" s="35"/>
      <c r="E25" s="35"/>
      <c r="F25" s="35"/>
      <c r="G25" s="35"/>
      <c r="H25" s="36"/>
    </row>
    <row r="26" spans="2:8" x14ac:dyDescent="0.2">
      <c r="B26" s="34"/>
      <c r="C26" s="35"/>
      <c r="D26" s="35"/>
      <c r="E26" s="35"/>
      <c r="F26" s="35"/>
      <c r="G26" s="35"/>
      <c r="H26" s="36"/>
    </row>
    <row r="27" spans="2:8" x14ac:dyDescent="0.2">
      <c r="B27" s="34"/>
      <c r="C27" s="35"/>
      <c r="D27" s="35"/>
      <c r="E27" s="35"/>
      <c r="F27" s="35"/>
      <c r="G27" s="35"/>
      <c r="H27" s="36"/>
    </row>
    <row r="28" spans="2:8" x14ac:dyDescent="0.2">
      <c r="B28" s="34"/>
      <c r="C28" s="35"/>
      <c r="D28" s="35"/>
      <c r="E28" s="35"/>
      <c r="F28" s="35"/>
      <c r="G28" s="35"/>
      <c r="H28" s="36"/>
    </row>
    <row r="29" spans="2:8" x14ac:dyDescent="0.2">
      <c r="B29" s="34"/>
      <c r="C29" s="35"/>
      <c r="D29" s="35"/>
      <c r="E29" s="35"/>
      <c r="F29" s="35"/>
      <c r="G29" s="35"/>
      <c r="H29" s="36"/>
    </row>
    <row r="30" spans="2:8" x14ac:dyDescent="0.2">
      <c r="B30" s="34"/>
      <c r="C30" s="35"/>
      <c r="D30" s="35"/>
      <c r="E30" s="35"/>
      <c r="F30" s="35"/>
      <c r="G30" s="35"/>
      <c r="H30" s="36"/>
    </row>
    <row r="31" spans="2:8" x14ac:dyDescent="0.2">
      <c r="B31" s="34"/>
      <c r="C31" s="35"/>
      <c r="D31" s="35"/>
      <c r="E31" s="35"/>
      <c r="F31" s="35"/>
      <c r="G31" s="35"/>
      <c r="H31" s="36"/>
    </row>
    <row r="32" spans="2:8" x14ac:dyDescent="0.2">
      <c r="B32" s="34"/>
      <c r="C32" s="35"/>
      <c r="D32" s="35"/>
      <c r="E32" s="35"/>
      <c r="F32" s="35"/>
      <c r="G32" s="35"/>
      <c r="H32" s="36"/>
    </row>
    <row r="33" spans="2:8" x14ac:dyDescent="0.2">
      <c r="B33" s="34"/>
      <c r="C33" s="35"/>
      <c r="D33" s="35"/>
      <c r="E33" s="35"/>
      <c r="F33" s="35"/>
      <c r="G33" s="35"/>
      <c r="H33" s="36"/>
    </row>
    <row r="34" spans="2:8" x14ac:dyDescent="0.2">
      <c r="B34" s="34"/>
      <c r="C34" s="35"/>
      <c r="D34" s="35"/>
      <c r="E34" s="35"/>
      <c r="F34" s="35"/>
      <c r="G34" s="35"/>
      <c r="H34" s="36"/>
    </row>
    <row r="35" spans="2:8" x14ac:dyDescent="0.2">
      <c r="B35" s="34"/>
      <c r="C35" s="35"/>
      <c r="D35" s="35"/>
      <c r="E35" s="35"/>
      <c r="F35" s="35"/>
      <c r="G35" s="35"/>
      <c r="H35" s="36"/>
    </row>
    <row r="36" spans="2:8" x14ac:dyDescent="0.2">
      <c r="B36" s="34"/>
      <c r="C36" s="35"/>
      <c r="D36" s="35"/>
      <c r="E36" s="35"/>
      <c r="F36" s="35"/>
      <c r="G36" s="35"/>
      <c r="H36" s="36"/>
    </row>
    <row r="37" spans="2:8" x14ac:dyDescent="0.2">
      <c r="B37" s="34"/>
      <c r="C37" s="35"/>
      <c r="D37" s="35"/>
      <c r="E37" s="35"/>
      <c r="F37" s="35"/>
      <c r="G37" s="35"/>
      <c r="H37" s="36"/>
    </row>
    <row r="38" spans="2:8" x14ac:dyDescent="0.2">
      <c r="B38" s="34"/>
      <c r="C38" s="35"/>
      <c r="D38" s="35"/>
      <c r="E38" s="35"/>
      <c r="F38" s="35"/>
      <c r="G38" s="35"/>
      <c r="H38" s="36"/>
    </row>
    <row r="39" spans="2:8" x14ac:dyDescent="0.2">
      <c r="B39" s="34"/>
      <c r="C39" s="35"/>
      <c r="D39" s="35"/>
      <c r="E39" s="35"/>
      <c r="F39" s="35"/>
      <c r="G39" s="35"/>
      <c r="H39" s="36"/>
    </row>
    <row r="40" spans="2:8" x14ac:dyDescent="0.2">
      <c r="B40" s="34"/>
      <c r="C40" s="35"/>
      <c r="D40" s="35"/>
      <c r="E40" s="35"/>
      <c r="F40" s="35"/>
      <c r="G40" s="35"/>
      <c r="H40" s="36"/>
    </row>
    <row r="41" spans="2:8" x14ac:dyDescent="0.2">
      <c r="B41" s="34"/>
      <c r="C41" s="35"/>
      <c r="D41" s="35"/>
      <c r="E41" s="35"/>
      <c r="F41" s="35"/>
      <c r="G41" s="35"/>
      <c r="H41" s="36"/>
    </row>
    <row r="42" spans="2:8" x14ac:dyDescent="0.2">
      <c r="B42" s="34"/>
      <c r="C42" s="35"/>
      <c r="D42" s="35"/>
      <c r="E42" s="35"/>
      <c r="F42" s="35"/>
      <c r="G42" s="35"/>
      <c r="H42" s="36"/>
    </row>
    <row r="43" spans="2:8" x14ac:dyDescent="0.2">
      <c r="B43" s="34"/>
      <c r="C43" s="46" t="s">
        <v>18</v>
      </c>
      <c r="D43" s="46"/>
      <c r="E43" s="46"/>
      <c r="F43" s="46"/>
      <c r="G43" s="46"/>
      <c r="H43" s="36"/>
    </row>
    <row r="44" spans="2:8" x14ac:dyDescent="0.2">
      <c r="B44" s="34"/>
      <c r="C44" s="35"/>
      <c r="D44" s="35"/>
      <c r="E44" s="35"/>
      <c r="F44" s="35"/>
      <c r="G44" s="35"/>
      <c r="H44" s="36"/>
    </row>
    <row r="45" spans="2:8" x14ac:dyDescent="0.2">
      <c r="B45" s="47" t="s">
        <v>15</v>
      </c>
      <c r="C45" s="48"/>
      <c r="D45" s="48"/>
      <c r="E45" s="48"/>
      <c r="F45" s="48"/>
      <c r="G45" s="48"/>
      <c r="H45" s="49"/>
    </row>
    <row r="46" spans="2:8" ht="13.5" thickBot="1" x14ac:dyDescent="0.25">
      <c r="B46" s="37"/>
      <c r="C46" s="38"/>
      <c r="D46" s="38"/>
      <c r="E46" s="38"/>
      <c r="F46" s="38"/>
      <c r="G46" s="38"/>
      <c r="H46" s="39"/>
    </row>
  </sheetData>
  <mergeCells count="3">
    <mergeCell ref="C4:G4"/>
    <mergeCell ref="C43:G43"/>
    <mergeCell ref="B45:H45"/>
  </mergeCells>
  <phoneticPr fontId="0" type="noConversion"/>
  <pageMargins left="0.19685039370078741" right="0.19685039370078741" top="0.19685039370078741" bottom="0.19685039370078741" header="0.51181102362204722" footer="0.51181102362204722"/>
  <pageSetup paperSize="9" orientation="portrait" horizont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6"/>
  <sheetViews>
    <sheetView workbookViewId="0">
      <selection activeCell="E13" sqref="E13"/>
    </sheetView>
  </sheetViews>
  <sheetFormatPr baseColWidth="10" defaultRowHeight="12.75" x14ac:dyDescent="0.2"/>
  <sheetData>
    <row r="1" spans="2:3" x14ac:dyDescent="0.2">
      <c r="B1" s="50" t="s">
        <v>17</v>
      </c>
      <c r="C1" s="51"/>
    </row>
    <row r="2" spans="2:3" x14ac:dyDescent="0.2">
      <c r="B2" s="23">
        <v>2.08</v>
      </c>
      <c r="C2" s="25">
        <v>680</v>
      </c>
    </row>
    <row r="3" spans="2:3" x14ac:dyDescent="0.2">
      <c r="B3" s="23">
        <v>2.08</v>
      </c>
      <c r="C3" s="24">
        <v>930</v>
      </c>
    </row>
    <row r="4" spans="2:3" x14ac:dyDescent="0.2">
      <c r="B4" s="23">
        <v>2.2200000000000002</v>
      </c>
      <c r="C4" s="24">
        <v>1111</v>
      </c>
    </row>
    <row r="5" spans="2:3" x14ac:dyDescent="0.2">
      <c r="B5" s="23">
        <v>2.36</v>
      </c>
      <c r="C5" s="24">
        <v>1111</v>
      </c>
    </row>
    <row r="6" spans="2:3" x14ac:dyDescent="0.2">
      <c r="B6" s="23">
        <v>2.36</v>
      </c>
      <c r="C6" s="24">
        <v>680</v>
      </c>
    </row>
  </sheetData>
  <mergeCells count="1">
    <mergeCell ref="B1:C1"/>
  </mergeCells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Feuil1</vt:lpstr>
      <vt:lpstr>Feuil2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dave</dc:creator>
  <cp:lastModifiedBy>Pascal Savinaud</cp:lastModifiedBy>
  <cp:lastPrinted>2005-01-16T22:15:20Z</cp:lastPrinted>
  <dcterms:created xsi:type="dcterms:W3CDTF">2005-01-16T19:46:27Z</dcterms:created>
  <dcterms:modified xsi:type="dcterms:W3CDTF">2023-11-21T21:29:22Z</dcterms:modified>
</cp:coreProperties>
</file>